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A8BA9744-1846-4B25-9B50-A97C8DF008A7}" xr6:coauthVersionLast="47" xr6:coauthVersionMax="47" xr10:uidLastSave="{00000000-0000-0000-0000-000000000000}"/>
  <bookViews>
    <workbookView xWindow="-108" yWindow="-108" windowWidth="23256" windowHeight="12456" xr2:uid="{5DCDB763-24CD-40B7-8B74-8382095B4402}"/>
  </bookViews>
  <sheets>
    <sheet name="Nettoarbeitstage" sheetId="6" r:id="rId1"/>
    <sheet name="Arbeitstage pro Monat" sheetId="2" r:id="rId2"/>
    <sheet name="Arbeitstage-Wochenende def. " sheetId="11" r:id="rId3"/>
    <sheet name="Fälligkeit berechnen" sheetId="1" r:id="rId4"/>
    <sheet name="Fälligkeit formatiert" sheetId="4" r:id="rId5"/>
    <sheet name="Urlaub_NETTOARBEITSTAGE" sheetId="7" r:id="rId6"/>
    <sheet name="Urlaub_ARBEITSTAG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11" l="1"/>
  <c r="I9" i="11"/>
  <c r="J9" i="11"/>
  <c r="K9" i="11"/>
  <c r="K8" i="11"/>
  <c r="J8" i="11"/>
  <c r="I8" i="11"/>
  <c r="H8" i="11"/>
  <c r="K7" i="11"/>
  <c r="J7" i="11"/>
  <c r="I7" i="11"/>
  <c r="H7" i="11"/>
  <c r="K6" i="11"/>
  <c r="J6" i="11"/>
  <c r="I6" i="11"/>
  <c r="H6" i="11"/>
  <c r="K5" i="11"/>
  <c r="J5" i="11"/>
  <c r="I5" i="11"/>
  <c r="H5" i="11"/>
  <c r="K4" i="11"/>
  <c r="J4" i="11"/>
  <c r="I4" i="11"/>
  <c r="H4" i="11"/>
  <c r="K3" i="11"/>
  <c r="J3" i="11"/>
  <c r="I3" i="11"/>
  <c r="H3" i="11"/>
  <c r="C2" i="8"/>
  <c r="C2" i="7"/>
  <c r="D4" i="6"/>
  <c r="D5" i="6"/>
  <c r="D6" i="6"/>
  <c r="D7" i="6"/>
  <c r="D2" i="7"/>
  <c r="D2" i="8"/>
  <c r="B3" i="2" l="1"/>
  <c r="C3" i="2" s="1"/>
  <c r="B4" i="2"/>
  <c r="C4" i="2" s="1"/>
  <c r="B5" i="2"/>
  <c r="C5" i="2" s="1"/>
  <c r="B6" i="2"/>
  <c r="C6" i="2" s="1"/>
  <c r="B7" i="2"/>
  <c r="C7" i="2" s="1"/>
  <c r="B8" i="2"/>
  <c r="C8" i="2" s="1"/>
  <c r="B9" i="2"/>
  <c r="C9" i="2" s="1"/>
  <c r="B10" i="2"/>
  <c r="C10" i="2" s="1"/>
  <c r="B11" i="2"/>
  <c r="C11" i="2" s="1"/>
  <c r="B12" i="2"/>
  <c r="C12" i="2" s="1"/>
  <c r="B13" i="2"/>
  <c r="C13" i="2" s="1"/>
  <c r="B2" i="2"/>
  <c r="C2" i="2" s="1"/>
  <c r="D3" i="4" l="1"/>
  <c r="D4" i="4"/>
  <c r="D5" i="4"/>
  <c r="D2" i="4"/>
  <c r="C3" i="4"/>
  <c r="C4" i="4"/>
  <c r="C5" i="4"/>
  <c r="C2" i="4"/>
  <c r="E3" i="1"/>
  <c r="E2" i="1"/>
  <c r="E4" i="1"/>
  <c r="E5" i="1"/>
  <c r="C3" i="1"/>
  <c r="C4" i="1"/>
  <c r="C5" i="1"/>
  <c r="C2" i="1"/>
  <c r="D4" i="1"/>
  <c r="F2" i="1"/>
  <c r="F5" i="1"/>
  <c r="D3" i="1"/>
  <c r="D5" i="1"/>
  <c r="D2" i="1"/>
  <c r="F3" i="1"/>
  <c r="F4" i="1"/>
</calcChain>
</file>

<file path=xl/sharedStrings.xml><?xml version="1.0" encoding="utf-8"?>
<sst xmlns="http://schemas.openxmlformats.org/spreadsheetml/2006/main" count="88" uniqueCount="51">
  <si>
    <t>Ausgangsdatum</t>
  </si>
  <si>
    <t>Zahlungsfrist in Tagen</t>
  </si>
  <si>
    <t>Fälligkeit
mit Wochenenden</t>
  </si>
  <si>
    <t>Fälligkeit
ohne Wochenenden</t>
  </si>
  <si>
    <t>Formel</t>
  </si>
  <si>
    <t>Fälligkeit
unformatiert</t>
  </si>
  <si>
    <t>Fälligkeit
formatiert</t>
  </si>
  <si>
    <t>Monatsende</t>
  </si>
  <si>
    <t>Anzahl Arbeitstage</t>
  </si>
  <si>
    <t>Neujahrstag</t>
  </si>
  <si>
    <t>Hlg. Drei Könige</t>
  </si>
  <si>
    <t>Karfreitag</t>
  </si>
  <si>
    <t>Ostermontag</t>
  </si>
  <si>
    <t>Tag der Arbeit</t>
  </si>
  <si>
    <t>Christi Himmelfahrt</t>
  </si>
  <si>
    <t>Pfingstmontag</t>
  </si>
  <si>
    <t>Fronleichnam</t>
  </si>
  <si>
    <t>Maria Himmelfahrt</t>
  </si>
  <si>
    <t>Tag der dt. Einheiit</t>
  </si>
  <si>
    <t>Allerheiligen</t>
  </si>
  <si>
    <t>1. Weihnachtstag</t>
  </si>
  <si>
    <t>2. Weihnachtstag</t>
  </si>
  <si>
    <t>Monatsanfang</t>
  </si>
  <si>
    <t>Tauwetter</t>
  </si>
  <si>
    <t>Waldfeld</t>
  </si>
  <si>
    <t>Baumholtz</t>
  </si>
  <si>
    <t>Humpler</t>
  </si>
  <si>
    <t>Tage</t>
  </si>
  <si>
    <t>bis einschl.</t>
  </si>
  <si>
    <t>Urlaub von:</t>
  </si>
  <si>
    <t>Name</t>
  </si>
  <si>
    <t>Feiertage 2023</t>
  </si>
  <si>
    <t>Urlaubskalender 2023</t>
  </si>
  <si>
    <t>Beginn</t>
  </si>
  <si>
    <t>Ende</t>
  </si>
  <si>
    <t>Urlaubstage</t>
  </si>
  <si>
    <t>Feiertage 2023 (Bayern)</t>
  </si>
  <si>
    <t>Moser</t>
  </si>
  <si>
    <t>Bauer</t>
  </si>
  <si>
    <t>Grumpelt</t>
  </si>
  <si>
    <t>Heinrich</t>
  </si>
  <si>
    <t>Arbeitsfreie Tage</t>
  </si>
  <si>
    <t>Arbeitstage</t>
  </si>
  <si>
    <t>Monat</t>
  </si>
  <si>
    <t>Montag</t>
  </si>
  <si>
    <t>Dienstag</t>
  </si>
  <si>
    <t>Mittwoch</t>
  </si>
  <si>
    <t>Donnerstag</t>
  </si>
  <si>
    <t>Freitag</t>
  </si>
  <si>
    <t>Samstag</t>
  </si>
  <si>
    <t>Sonntag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</si>
</sst>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\,\ dd/mm/yyyy"/>
    <numFmt numFmtId="165" formatCode="ddd\ * dd/mm/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mbria"/>
      <family val="1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14" fontId="0" fillId="0" borderId="0" xfId="0" applyNumberFormat="1"/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14" fontId="0" fillId="3" borderId="0" xfId="0" applyNumberFormat="1" applyFill="1"/>
    <xf numFmtId="0" fontId="0" fillId="3" borderId="0" xfId="0" applyFill="1"/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164" fontId="0" fillId="0" borderId="0" xfId="0" applyNumberFormat="1"/>
    <xf numFmtId="0" fontId="2" fillId="4" borderId="0" xfId="0" applyFont="1" applyFill="1"/>
    <xf numFmtId="0" fontId="3" fillId="5" borderId="0" xfId="0" applyFont="1" applyFill="1" applyAlignment="1">
      <alignment horizontal="right" indent="1"/>
    </xf>
    <xf numFmtId="0" fontId="3" fillId="5" borderId="0" xfId="0" applyFont="1" applyFill="1"/>
    <xf numFmtId="0" fontId="4" fillId="0" borderId="0" xfId="0" applyFont="1"/>
    <xf numFmtId="165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0" fontId="1" fillId="6" borderId="0" xfId="0" applyFont="1" applyFill="1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165" fontId="0" fillId="6" borderId="0" xfId="0" applyNumberFormat="1" applyFill="1"/>
    <xf numFmtId="0" fontId="1" fillId="0" borderId="1" xfId="0" applyFont="1" applyBorder="1"/>
    <xf numFmtId="14" fontId="0" fillId="7" borderId="0" xfId="0" applyNumberFormat="1" applyFill="1"/>
    <xf numFmtId="0" fontId="0" fillId="4" borderId="1" xfId="0" quotePrefix="1" applyFill="1" applyBorder="1" applyAlignment="1">
      <alignment horizontal="center"/>
    </xf>
    <xf numFmtId="0" fontId="0" fillId="0" borderId="1" xfId="0" applyBorder="1"/>
    <xf numFmtId="0" fontId="1" fillId="7" borderId="0" xfId="0" applyFont="1" applyFill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D365A-9776-425F-97FC-7302B6AED6F2}">
  <dimension ref="A1:G14"/>
  <sheetViews>
    <sheetView tabSelected="1" workbookViewId="0">
      <selection activeCell="B16" sqref="B16"/>
    </sheetView>
  </sheetViews>
  <sheetFormatPr baseColWidth="10" defaultRowHeight="14.4" x14ac:dyDescent="0.3"/>
  <cols>
    <col min="1" max="1" width="16.33203125" customWidth="1"/>
    <col min="2" max="2" width="17" customWidth="1"/>
    <col min="3" max="3" width="15.44140625" customWidth="1"/>
    <col min="4" max="4" width="8.88671875" customWidth="1"/>
    <col min="5" max="5" width="8.33203125" customWidth="1"/>
    <col min="7" max="7" width="19.6640625" customWidth="1"/>
  </cols>
  <sheetData>
    <row r="1" spans="1:7" x14ac:dyDescent="0.3">
      <c r="A1" s="12" t="s">
        <v>32</v>
      </c>
      <c r="F1" s="25" t="s">
        <v>36</v>
      </c>
      <c r="G1" s="25"/>
    </row>
    <row r="2" spans="1:7" x14ac:dyDescent="0.3">
      <c r="F2" s="1">
        <v>44927</v>
      </c>
      <c r="G2" s="7" t="s">
        <v>9</v>
      </c>
    </row>
    <row r="3" spans="1:7" x14ac:dyDescent="0.3">
      <c r="A3" s="11" t="s">
        <v>30</v>
      </c>
      <c r="B3" s="11" t="s">
        <v>29</v>
      </c>
      <c r="C3" s="11" t="s">
        <v>28</v>
      </c>
      <c r="D3" s="10" t="s">
        <v>27</v>
      </c>
      <c r="F3" s="1">
        <v>44932</v>
      </c>
      <c r="G3" s="7" t="s">
        <v>10</v>
      </c>
    </row>
    <row r="4" spans="1:7" x14ac:dyDescent="0.3">
      <c r="A4" s="9" t="s">
        <v>26</v>
      </c>
      <c r="B4" s="8">
        <v>45019</v>
      </c>
      <c r="C4" s="8">
        <v>45033</v>
      </c>
      <c r="D4">
        <f>NETWORKDAYS.INTL(B4,C4,1,$F$2:$F$14)</f>
        <v>9</v>
      </c>
      <c r="F4" s="1">
        <v>45023</v>
      </c>
      <c r="G4" s="7" t="s">
        <v>11</v>
      </c>
    </row>
    <row r="5" spans="1:7" x14ac:dyDescent="0.3">
      <c r="A5" s="9" t="s">
        <v>25</v>
      </c>
      <c r="B5" s="8">
        <v>45061</v>
      </c>
      <c r="C5" s="8">
        <v>45077</v>
      </c>
      <c r="D5">
        <f>NETWORKDAYS.INTL(B5,C5,1,$F$2:$F$14)</f>
        <v>11</v>
      </c>
      <c r="F5" s="1">
        <v>45026</v>
      </c>
      <c r="G5" s="7" t="s">
        <v>12</v>
      </c>
    </row>
    <row r="6" spans="1:7" x14ac:dyDescent="0.3">
      <c r="A6" s="9" t="s">
        <v>24</v>
      </c>
      <c r="B6" s="8">
        <v>45078</v>
      </c>
      <c r="C6" s="8">
        <v>45086</v>
      </c>
      <c r="D6">
        <f>NETWORKDAYS.INTL(B6,C6,1,$F$2:$F$14)</f>
        <v>6</v>
      </c>
      <c r="F6" s="1">
        <v>45047</v>
      </c>
      <c r="G6" s="7" t="s">
        <v>13</v>
      </c>
    </row>
    <row r="7" spans="1:7" x14ac:dyDescent="0.3">
      <c r="A7" s="9" t="s">
        <v>23</v>
      </c>
      <c r="B7" s="8">
        <v>45140</v>
      </c>
      <c r="C7" s="8">
        <v>45156</v>
      </c>
      <c r="D7">
        <f>NETWORKDAYS.INTL(B7,C7,1,$F$2:$F$14)</f>
        <v>12</v>
      </c>
      <c r="F7" s="1">
        <v>45064</v>
      </c>
      <c r="G7" s="7" t="s">
        <v>14</v>
      </c>
    </row>
    <row r="8" spans="1:7" x14ac:dyDescent="0.3">
      <c r="F8" s="1">
        <v>45075</v>
      </c>
      <c r="G8" s="7" t="s">
        <v>15</v>
      </c>
    </row>
    <row r="9" spans="1:7" x14ac:dyDescent="0.3">
      <c r="F9" s="1">
        <v>45085</v>
      </c>
      <c r="G9" s="7" t="s">
        <v>16</v>
      </c>
    </row>
    <row r="10" spans="1:7" x14ac:dyDescent="0.3">
      <c r="F10" s="1">
        <v>45153</v>
      </c>
      <c r="G10" s="7" t="s">
        <v>17</v>
      </c>
    </row>
    <row r="11" spans="1:7" x14ac:dyDescent="0.3">
      <c r="F11" s="1">
        <v>45202</v>
      </c>
      <c r="G11" s="7" t="s">
        <v>18</v>
      </c>
    </row>
    <row r="12" spans="1:7" x14ac:dyDescent="0.3">
      <c r="F12" s="1">
        <v>45231</v>
      </c>
      <c r="G12" s="7" t="s">
        <v>19</v>
      </c>
    </row>
    <row r="13" spans="1:7" x14ac:dyDescent="0.3">
      <c r="F13" s="1">
        <v>45285</v>
      </c>
      <c r="G13" s="7" t="s">
        <v>20</v>
      </c>
    </row>
    <row r="14" spans="1:7" x14ac:dyDescent="0.3">
      <c r="F14" s="1">
        <v>45286</v>
      </c>
      <c r="G14" s="7" t="s">
        <v>21</v>
      </c>
    </row>
  </sheetData>
  <mergeCells count="1">
    <mergeCell ref="F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0059A-C2B0-4CE3-9CBD-3A948CC66F3C}">
  <dimension ref="A1:F14"/>
  <sheetViews>
    <sheetView workbookViewId="0">
      <selection activeCell="D9" sqref="D9"/>
    </sheetView>
  </sheetViews>
  <sheetFormatPr baseColWidth="10" defaultRowHeight="14.4" x14ac:dyDescent="0.3"/>
  <cols>
    <col min="1" max="1" width="15" customWidth="1"/>
    <col min="2" max="2" width="14.88671875" customWidth="1"/>
    <col min="3" max="3" width="19.5546875" customWidth="1"/>
    <col min="6" max="6" width="20" customWidth="1"/>
  </cols>
  <sheetData>
    <row r="1" spans="1:6" x14ac:dyDescent="0.3">
      <c r="A1" s="6" t="s">
        <v>22</v>
      </c>
      <c r="B1" s="6" t="s">
        <v>7</v>
      </c>
      <c r="C1" s="6" t="s">
        <v>8</v>
      </c>
      <c r="E1" s="25" t="s">
        <v>31</v>
      </c>
      <c r="F1" s="25"/>
    </row>
    <row r="2" spans="1:6" x14ac:dyDescent="0.3">
      <c r="A2" s="1">
        <v>44927</v>
      </c>
      <c r="B2" s="6" t="str">
        <f>TEXT(EOMONTH(A2,0),"TT.MM.JJJ")</f>
        <v>31.01.2023</v>
      </c>
      <c r="C2">
        <f>NETWORKDAYS.INTL(A2,B2,1,$E$2:$E$14)</f>
        <v>21</v>
      </c>
      <c r="E2" s="1">
        <v>44927</v>
      </c>
      <c r="F2" s="7" t="s">
        <v>9</v>
      </c>
    </row>
    <row r="3" spans="1:6" x14ac:dyDescent="0.3">
      <c r="A3" s="1">
        <v>44958</v>
      </c>
      <c r="B3" s="6" t="str">
        <f t="shared" ref="B3:B13" si="0">TEXT(EOMONTH(A3,0),"TT.MM.JJJ")</f>
        <v>28.02.2023</v>
      </c>
      <c r="C3">
        <f t="shared" ref="C3:C13" si="1">NETWORKDAYS.INTL(A3,B3,1,$E$2:$E$14)</f>
        <v>20</v>
      </c>
      <c r="E3" s="1">
        <v>44932</v>
      </c>
      <c r="F3" s="7" t="s">
        <v>10</v>
      </c>
    </row>
    <row r="4" spans="1:6" x14ac:dyDescent="0.3">
      <c r="A4" s="1">
        <v>44986</v>
      </c>
      <c r="B4" s="6" t="str">
        <f t="shared" si="0"/>
        <v>31.03.2023</v>
      </c>
      <c r="C4">
        <f t="shared" si="1"/>
        <v>23</v>
      </c>
      <c r="E4" s="1">
        <v>45023</v>
      </c>
      <c r="F4" s="7" t="s">
        <v>11</v>
      </c>
    </row>
    <row r="5" spans="1:6" x14ac:dyDescent="0.3">
      <c r="A5" s="1">
        <v>45017</v>
      </c>
      <c r="B5" s="6" t="str">
        <f t="shared" si="0"/>
        <v>30.04.2023</v>
      </c>
      <c r="C5">
        <f t="shared" si="1"/>
        <v>18</v>
      </c>
      <c r="E5" s="1">
        <v>45026</v>
      </c>
      <c r="F5" s="7" t="s">
        <v>12</v>
      </c>
    </row>
    <row r="6" spans="1:6" x14ac:dyDescent="0.3">
      <c r="A6" s="1">
        <v>45047</v>
      </c>
      <c r="B6" s="6" t="str">
        <f t="shared" si="0"/>
        <v>31.05.2023</v>
      </c>
      <c r="C6">
        <f t="shared" si="1"/>
        <v>20</v>
      </c>
      <c r="E6" s="1">
        <v>45047</v>
      </c>
      <c r="F6" s="7" t="s">
        <v>13</v>
      </c>
    </row>
    <row r="7" spans="1:6" x14ac:dyDescent="0.3">
      <c r="A7" s="1">
        <v>45078</v>
      </c>
      <c r="B7" s="6" t="str">
        <f t="shared" si="0"/>
        <v>30.06.2023</v>
      </c>
      <c r="C7">
        <f t="shared" si="1"/>
        <v>21</v>
      </c>
      <c r="E7" s="1">
        <v>45064</v>
      </c>
      <c r="F7" s="7" t="s">
        <v>14</v>
      </c>
    </row>
    <row r="8" spans="1:6" x14ac:dyDescent="0.3">
      <c r="A8" s="1">
        <v>45108</v>
      </c>
      <c r="B8" s="6" t="str">
        <f t="shared" si="0"/>
        <v>31.07.2023</v>
      </c>
      <c r="C8">
        <f t="shared" si="1"/>
        <v>21</v>
      </c>
      <c r="E8" s="1">
        <v>45075</v>
      </c>
      <c r="F8" s="7" t="s">
        <v>15</v>
      </c>
    </row>
    <row r="9" spans="1:6" x14ac:dyDescent="0.3">
      <c r="A9" s="1">
        <v>45139</v>
      </c>
      <c r="B9" s="6" t="str">
        <f t="shared" si="0"/>
        <v>31.08.2023</v>
      </c>
      <c r="C9">
        <f t="shared" si="1"/>
        <v>22</v>
      </c>
      <c r="E9" s="1">
        <v>45085</v>
      </c>
      <c r="F9" s="7" t="s">
        <v>16</v>
      </c>
    </row>
    <row r="10" spans="1:6" x14ac:dyDescent="0.3">
      <c r="A10" s="1">
        <v>45170</v>
      </c>
      <c r="B10" s="6" t="str">
        <f t="shared" si="0"/>
        <v>30.09.2023</v>
      </c>
      <c r="C10">
        <f t="shared" si="1"/>
        <v>21</v>
      </c>
      <c r="E10" s="1">
        <v>45153</v>
      </c>
      <c r="F10" s="7" t="s">
        <v>17</v>
      </c>
    </row>
    <row r="11" spans="1:6" x14ac:dyDescent="0.3">
      <c r="A11" s="1">
        <v>45200</v>
      </c>
      <c r="B11" s="6" t="str">
        <f t="shared" si="0"/>
        <v>31.10.2023</v>
      </c>
      <c r="C11">
        <f t="shared" si="1"/>
        <v>21</v>
      </c>
      <c r="E11" s="1">
        <v>45202</v>
      </c>
      <c r="F11" s="7" t="s">
        <v>18</v>
      </c>
    </row>
    <row r="12" spans="1:6" x14ac:dyDescent="0.3">
      <c r="A12" s="1">
        <v>45231</v>
      </c>
      <c r="B12" s="6" t="str">
        <f t="shared" si="0"/>
        <v>30.11.2023</v>
      </c>
      <c r="C12">
        <f t="shared" si="1"/>
        <v>21</v>
      </c>
      <c r="E12" s="1">
        <v>45231</v>
      </c>
      <c r="F12" s="7" t="s">
        <v>19</v>
      </c>
    </row>
    <row r="13" spans="1:6" x14ac:dyDescent="0.3">
      <c r="A13" s="1">
        <v>45261</v>
      </c>
      <c r="B13" s="6" t="str">
        <f t="shared" si="0"/>
        <v>31.12.2023</v>
      </c>
      <c r="C13">
        <f t="shared" si="1"/>
        <v>19</v>
      </c>
      <c r="E13" s="1">
        <v>45285</v>
      </c>
      <c r="F13" s="7" t="s">
        <v>20</v>
      </c>
    </row>
    <row r="14" spans="1:6" x14ac:dyDescent="0.3">
      <c r="E14" s="1">
        <v>45286</v>
      </c>
      <c r="F14" s="7" t="s">
        <v>21</v>
      </c>
    </row>
  </sheetData>
  <mergeCells count="1">
    <mergeCell ref="E1:F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62DD9-E8BF-455C-BA80-7AF966711343}">
  <dimension ref="A1:N14"/>
  <sheetViews>
    <sheetView workbookViewId="0">
      <selection activeCell="H3" sqref="H3"/>
    </sheetView>
  </sheetViews>
  <sheetFormatPr baseColWidth="10" defaultRowHeight="14.4" x14ac:dyDescent="0.3"/>
  <cols>
    <col min="1" max="1" width="11.88671875" customWidth="1"/>
    <col min="2" max="5" width="8.88671875" customWidth="1"/>
    <col min="6" max="6" width="4.6640625" customWidth="1"/>
    <col min="8" max="10" width="8.6640625" customWidth="1"/>
    <col min="11" max="11" width="8.44140625" customWidth="1"/>
    <col min="12" max="12" width="5.44140625" customWidth="1"/>
  </cols>
  <sheetData>
    <row r="1" spans="1:14" x14ac:dyDescent="0.3">
      <c r="A1" s="26" t="s">
        <v>41</v>
      </c>
      <c r="B1" s="26"/>
      <c r="C1" s="26"/>
      <c r="D1" s="26"/>
      <c r="E1" s="26"/>
      <c r="G1" s="25" t="s">
        <v>42</v>
      </c>
      <c r="H1" s="25"/>
      <c r="I1" s="25"/>
      <c r="J1" s="25"/>
      <c r="K1" s="25"/>
      <c r="M1" s="25" t="s">
        <v>31</v>
      </c>
      <c r="N1" s="25"/>
    </row>
    <row r="2" spans="1:14" x14ac:dyDescent="0.3">
      <c r="A2" s="20"/>
      <c r="B2" s="20" t="s">
        <v>37</v>
      </c>
      <c r="C2" s="20" t="s">
        <v>38</v>
      </c>
      <c r="D2" s="20" t="s">
        <v>39</v>
      </c>
      <c r="E2" s="20" t="s">
        <v>40</v>
      </c>
      <c r="G2" s="18" t="s">
        <v>43</v>
      </c>
      <c r="H2" s="24" t="s">
        <v>37</v>
      </c>
      <c r="I2" s="24" t="s">
        <v>38</v>
      </c>
      <c r="J2" s="24" t="s">
        <v>39</v>
      </c>
      <c r="K2" s="24" t="s">
        <v>40</v>
      </c>
      <c r="M2" s="1">
        <v>44927</v>
      </c>
      <c r="N2" s="7" t="s">
        <v>9</v>
      </c>
    </row>
    <row r="3" spans="1:14" x14ac:dyDescent="0.3">
      <c r="A3" s="23" t="s">
        <v>44</v>
      </c>
      <c r="B3" s="22">
        <v>0</v>
      </c>
      <c r="C3" s="22">
        <v>1</v>
      </c>
      <c r="D3" s="22">
        <v>1</v>
      </c>
      <c r="E3" s="22">
        <v>0</v>
      </c>
      <c r="G3" s="21">
        <v>44927</v>
      </c>
      <c r="H3">
        <f t="shared" ref="H3:K9" si="0">NETWORKDAYS.INTL($G3,EOMONTH($G3,0),_xlfn.CONCAT(B$3:B$9),$M$2:$M$14)</f>
        <v>21</v>
      </c>
      <c r="I3">
        <f t="shared" si="0"/>
        <v>13</v>
      </c>
      <c r="J3">
        <f t="shared" si="0"/>
        <v>15</v>
      </c>
      <c r="K3">
        <f t="shared" si="0"/>
        <v>13</v>
      </c>
      <c r="M3" s="1">
        <v>44932</v>
      </c>
      <c r="N3" s="7" t="s">
        <v>10</v>
      </c>
    </row>
    <row r="4" spans="1:14" x14ac:dyDescent="0.3">
      <c r="A4" s="23" t="s">
        <v>45</v>
      </c>
      <c r="B4" s="22">
        <v>0</v>
      </c>
      <c r="C4" s="22">
        <v>0</v>
      </c>
      <c r="D4" s="22">
        <v>1</v>
      </c>
      <c r="E4" s="22">
        <v>0</v>
      </c>
      <c r="G4" s="21">
        <v>44958</v>
      </c>
      <c r="H4">
        <f t="shared" si="0"/>
        <v>20</v>
      </c>
      <c r="I4">
        <f t="shared" si="0"/>
        <v>12</v>
      </c>
      <c r="J4">
        <f t="shared" si="0"/>
        <v>16</v>
      </c>
      <c r="K4">
        <f t="shared" si="0"/>
        <v>12</v>
      </c>
      <c r="M4" s="1">
        <v>45023</v>
      </c>
      <c r="N4" s="7" t="s">
        <v>11</v>
      </c>
    </row>
    <row r="5" spans="1:14" x14ac:dyDescent="0.3">
      <c r="A5" s="23" t="s">
        <v>46</v>
      </c>
      <c r="B5" s="22">
        <v>0</v>
      </c>
      <c r="C5" s="22">
        <v>0</v>
      </c>
      <c r="D5" s="22">
        <v>0</v>
      </c>
      <c r="E5" s="22">
        <v>1</v>
      </c>
      <c r="G5" s="21">
        <v>44986</v>
      </c>
      <c r="H5">
        <f t="shared" si="0"/>
        <v>23</v>
      </c>
      <c r="I5">
        <f t="shared" si="0"/>
        <v>13</v>
      </c>
      <c r="J5">
        <f t="shared" si="0"/>
        <v>19</v>
      </c>
      <c r="K5">
        <f t="shared" si="0"/>
        <v>13</v>
      </c>
      <c r="M5" s="1">
        <v>45026</v>
      </c>
      <c r="N5" s="7" t="s">
        <v>12</v>
      </c>
    </row>
    <row r="6" spans="1:14" x14ac:dyDescent="0.3">
      <c r="A6" s="23" t="s">
        <v>47</v>
      </c>
      <c r="B6" s="22">
        <v>0</v>
      </c>
      <c r="C6" s="22">
        <v>1</v>
      </c>
      <c r="D6" s="22">
        <v>0</v>
      </c>
      <c r="E6" s="22">
        <v>1</v>
      </c>
      <c r="G6" s="21">
        <v>45017</v>
      </c>
      <c r="H6">
        <f t="shared" si="0"/>
        <v>18</v>
      </c>
      <c r="I6">
        <f t="shared" si="0"/>
        <v>13</v>
      </c>
      <c r="J6">
        <f t="shared" si="0"/>
        <v>16</v>
      </c>
      <c r="K6">
        <f t="shared" si="0"/>
        <v>10</v>
      </c>
      <c r="M6" s="1">
        <v>45047</v>
      </c>
      <c r="N6" s="7" t="s">
        <v>13</v>
      </c>
    </row>
    <row r="7" spans="1:14" x14ac:dyDescent="0.3">
      <c r="A7" s="23" t="s">
        <v>48</v>
      </c>
      <c r="B7" s="22">
        <v>0</v>
      </c>
      <c r="C7" s="22">
        <v>1</v>
      </c>
      <c r="D7" s="22">
        <v>0</v>
      </c>
      <c r="E7" s="22">
        <v>0</v>
      </c>
      <c r="G7" s="21">
        <v>45047</v>
      </c>
      <c r="H7">
        <f t="shared" si="0"/>
        <v>20</v>
      </c>
      <c r="I7">
        <f t="shared" si="0"/>
        <v>14</v>
      </c>
      <c r="J7">
        <f t="shared" si="0"/>
        <v>16</v>
      </c>
      <c r="K7">
        <f t="shared" si="0"/>
        <v>12</v>
      </c>
      <c r="M7" s="1">
        <v>45064</v>
      </c>
      <c r="N7" s="7" t="s">
        <v>14</v>
      </c>
    </row>
    <row r="8" spans="1:14" x14ac:dyDescent="0.3">
      <c r="A8" s="23" t="s">
        <v>49</v>
      </c>
      <c r="B8" s="22">
        <v>1</v>
      </c>
      <c r="C8" s="22">
        <v>0</v>
      </c>
      <c r="D8" s="22">
        <v>1</v>
      </c>
      <c r="E8" s="22">
        <v>1</v>
      </c>
      <c r="G8" s="21">
        <v>45078</v>
      </c>
      <c r="H8">
        <f t="shared" si="0"/>
        <v>21</v>
      </c>
      <c r="I8">
        <f t="shared" si="0"/>
        <v>12</v>
      </c>
      <c r="J8">
        <f t="shared" si="0"/>
        <v>17</v>
      </c>
      <c r="K8">
        <f t="shared" si="0"/>
        <v>13</v>
      </c>
      <c r="M8" s="1">
        <v>45075</v>
      </c>
      <c r="N8" s="7" t="s">
        <v>15</v>
      </c>
    </row>
    <row r="9" spans="1:14" x14ac:dyDescent="0.3">
      <c r="A9" s="23" t="s">
        <v>50</v>
      </c>
      <c r="B9" s="22">
        <v>1</v>
      </c>
      <c r="C9" s="22">
        <v>1</v>
      </c>
      <c r="D9" s="22">
        <v>0</v>
      </c>
      <c r="E9" s="22">
        <v>1</v>
      </c>
      <c r="G9" s="21">
        <v>45108</v>
      </c>
      <c r="H9">
        <f t="shared" si="0"/>
        <v>21</v>
      </c>
      <c r="I9">
        <f t="shared" si="0"/>
        <v>13</v>
      </c>
      <c r="J9">
        <f t="shared" si="0"/>
        <v>17</v>
      </c>
      <c r="K9">
        <f t="shared" si="0"/>
        <v>13</v>
      </c>
      <c r="M9" s="1">
        <v>45085</v>
      </c>
      <c r="N9" s="7" t="s">
        <v>16</v>
      </c>
    </row>
    <row r="10" spans="1:14" x14ac:dyDescent="0.3">
      <c r="M10" s="1">
        <v>45153</v>
      </c>
      <c r="N10" s="7" t="s">
        <v>17</v>
      </c>
    </row>
    <row r="11" spans="1:14" x14ac:dyDescent="0.3">
      <c r="M11" s="1">
        <v>45202</v>
      </c>
      <c r="N11" s="7" t="s">
        <v>18</v>
      </c>
    </row>
    <row r="12" spans="1:14" x14ac:dyDescent="0.3">
      <c r="M12" s="1">
        <v>45231</v>
      </c>
      <c r="N12" s="7" t="s">
        <v>19</v>
      </c>
    </row>
    <row r="13" spans="1:14" x14ac:dyDescent="0.3">
      <c r="M13" s="1">
        <v>45285</v>
      </c>
      <c r="N13" s="7" t="s">
        <v>20</v>
      </c>
    </row>
    <row r="14" spans="1:14" x14ac:dyDescent="0.3">
      <c r="M14" s="1">
        <v>45286</v>
      </c>
      <c r="N14" s="7" t="s">
        <v>21</v>
      </c>
    </row>
  </sheetData>
  <mergeCells count="3">
    <mergeCell ref="A1:E1"/>
    <mergeCell ref="G1:K1"/>
    <mergeCell ref="M1:N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AADBE-ADEB-4371-8CFC-7C10D351D303}">
  <dimension ref="A1:F5"/>
  <sheetViews>
    <sheetView workbookViewId="0">
      <selection activeCell="J14" sqref="J14"/>
    </sheetView>
  </sheetViews>
  <sheetFormatPr baseColWidth="10" defaultRowHeight="14.4" x14ac:dyDescent="0.3"/>
  <cols>
    <col min="1" max="1" width="16.44140625" customWidth="1"/>
    <col min="2" max="2" width="14.6640625" customWidth="1"/>
    <col min="3" max="3" width="18.109375" customWidth="1"/>
    <col min="4" max="4" width="12.5546875" customWidth="1"/>
    <col min="5" max="5" width="20.6640625" customWidth="1"/>
    <col min="6" max="6" width="25.88671875" customWidth="1"/>
  </cols>
  <sheetData>
    <row r="1" spans="1:6" ht="37.5" customHeight="1" x14ac:dyDescent="0.3">
      <c r="A1" s="3" t="s">
        <v>0</v>
      </c>
      <c r="B1" s="2" t="s">
        <v>1</v>
      </c>
      <c r="C1" s="2" t="s">
        <v>2</v>
      </c>
      <c r="D1" s="2" t="s">
        <v>4</v>
      </c>
      <c r="E1" s="2" t="s">
        <v>3</v>
      </c>
      <c r="F1" s="2" t="s">
        <v>4</v>
      </c>
    </row>
    <row r="2" spans="1:6" x14ac:dyDescent="0.3">
      <c r="A2" s="1">
        <v>44941</v>
      </c>
      <c r="B2">
        <v>10</v>
      </c>
      <c r="C2" s="1">
        <f>A2+B2</f>
        <v>44951</v>
      </c>
      <c r="D2" s="4" t="str">
        <f ca="1">_xlfn.FORMULATEXT(C2)</f>
        <v>=A2+B2</v>
      </c>
      <c r="E2" s="1">
        <f>WORKDAY.INTL(A2,B2,1)</f>
        <v>44953</v>
      </c>
      <c r="F2" s="5" t="str">
        <f ca="1">_xlfn.FORMULATEXT(E2)</f>
        <v>=ARBEITSTAG.INTL(A2;B2;1)</v>
      </c>
    </row>
    <row r="3" spans="1:6" x14ac:dyDescent="0.3">
      <c r="A3" s="1">
        <v>44946</v>
      </c>
      <c r="B3">
        <v>30</v>
      </c>
      <c r="C3" s="1">
        <f t="shared" ref="C3:C5" si="0">A3+B3</f>
        <v>44976</v>
      </c>
      <c r="D3" s="4" t="str">
        <f t="shared" ref="D3:D5" ca="1" si="1">_xlfn.FORMULATEXT(C3)</f>
        <v>=A3+B3</v>
      </c>
      <c r="E3" s="1">
        <f>WORKDAY.INTL(A3,B3,1)</f>
        <v>44988</v>
      </c>
      <c r="F3" s="5" t="str">
        <f t="shared" ref="F3:F5" ca="1" si="2">_xlfn.FORMULATEXT(E3)</f>
        <v>=ARBEITSTAG.INTL(A3;B3;1)</v>
      </c>
    </row>
    <row r="4" spans="1:6" x14ac:dyDescent="0.3">
      <c r="A4" s="1">
        <v>44958</v>
      </c>
      <c r="B4">
        <v>10</v>
      </c>
      <c r="C4" s="1">
        <f t="shared" si="0"/>
        <v>44968</v>
      </c>
      <c r="D4" s="4" t="str">
        <f t="shared" ca="1" si="1"/>
        <v>=A4+B4</v>
      </c>
      <c r="E4" s="1">
        <f t="shared" ref="E4:E5" si="3">WORKDAY.INTL(A4,B4,1)</f>
        <v>44972</v>
      </c>
      <c r="F4" s="5" t="str">
        <f t="shared" ca="1" si="2"/>
        <v>=ARBEITSTAG.INTL(A4;B4;1)</v>
      </c>
    </row>
    <row r="5" spans="1:6" x14ac:dyDescent="0.3">
      <c r="A5" s="1">
        <v>44960</v>
      </c>
      <c r="B5">
        <v>30</v>
      </c>
      <c r="C5" s="1">
        <f t="shared" si="0"/>
        <v>44990</v>
      </c>
      <c r="D5" s="4" t="str">
        <f t="shared" ca="1" si="1"/>
        <v>=A5+B5</v>
      </c>
      <c r="E5" s="1">
        <f t="shared" si="3"/>
        <v>45002</v>
      </c>
      <c r="F5" s="5" t="str">
        <f t="shared" ca="1" si="2"/>
        <v>=ARBEITSTAG.INTL(A5;B5;1)</v>
      </c>
    </row>
  </sheetData>
  <pageMargins left="0.7" right="0.7" top="0.78740157499999996" bottom="0.78740157499999996" header="0.3" footer="0.3"/>
  <pageSetup paperSize="9" orientation="portrait" r:id="rId1"/>
  <ignoredErrors>
    <ignoredError sqref="E4:E5 E2:E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28EEC-18E6-47A5-AE6C-0D7F57142C86}">
  <dimension ref="A1:D5"/>
  <sheetViews>
    <sheetView workbookViewId="0">
      <selection activeCell="D2" sqref="D2"/>
    </sheetView>
  </sheetViews>
  <sheetFormatPr baseColWidth="10" defaultRowHeight="14.4" x14ac:dyDescent="0.3"/>
  <cols>
    <col min="1" max="1" width="16.44140625" customWidth="1"/>
    <col min="2" max="2" width="12.6640625" customWidth="1"/>
    <col min="3" max="3" width="14.44140625" customWidth="1"/>
    <col min="4" max="4" width="14.5546875" customWidth="1"/>
  </cols>
  <sheetData>
    <row r="1" spans="1:4" ht="28.8" x14ac:dyDescent="0.3">
      <c r="A1" s="3" t="s">
        <v>0</v>
      </c>
      <c r="B1" s="2" t="s">
        <v>1</v>
      </c>
      <c r="C1" s="2" t="s">
        <v>5</v>
      </c>
      <c r="D1" s="2" t="s">
        <v>6</v>
      </c>
    </row>
    <row r="2" spans="1:4" x14ac:dyDescent="0.3">
      <c r="A2" s="1">
        <v>44941</v>
      </c>
      <c r="B2">
        <v>10</v>
      </c>
      <c r="C2">
        <f>WORKDAY.INTL(A2,B2,1)</f>
        <v>44953</v>
      </c>
      <c r="D2" s="6" t="str">
        <f>TEXT(WORKDAY.INTL(A2,B2,1),"TT.MM.JJJJ")</f>
        <v>27.01.2023</v>
      </c>
    </row>
    <row r="3" spans="1:4" x14ac:dyDescent="0.3">
      <c r="A3" s="1">
        <v>44946</v>
      </c>
      <c r="B3">
        <v>30</v>
      </c>
      <c r="C3">
        <f t="shared" ref="C3:C5" si="0">WORKDAY.INTL(A3,B3,1)</f>
        <v>44988</v>
      </c>
      <c r="D3" s="6" t="str">
        <f t="shared" ref="D3:D5" si="1">TEXT(WORKDAY.INTL(A3,B3,1),"TT.MM.JJJJ")</f>
        <v>03.03.2023</v>
      </c>
    </row>
    <row r="4" spans="1:4" x14ac:dyDescent="0.3">
      <c r="A4" s="1">
        <v>44958</v>
      </c>
      <c r="B4">
        <v>10</v>
      </c>
      <c r="C4">
        <f t="shared" si="0"/>
        <v>44972</v>
      </c>
      <c r="D4" s="6" t="str">
        <f t="shared" si="1"/>
        <v>15.02.2023</v>
      </c>
    </row>
    <row r="5" spans="1:4" x14ac:dyDescent="0.3">
      <c r="A5" s="1">
        <v>44960</v>
      </c>
      <c r="B5">
        <v>30</v>
      </c>
      <c r="C5">
        <f t="shared" si="0"/>
        <v>45002</v>
      </c>
      <c r="D5" s="6" t="str">
        <f t="shared" si="1"/>
        <v>17.03.2023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B4A6C-B58F-4A48-9C23-5CC5AFF7898F}">
  <dimension ref="A1:D2"/>
  <sheetViews>
    <sheetView workbookViewId="0">
      <selection activeCell="C2" sqref="C2"/>
    </sheetView>
  </sheetViews>
  <sheetFormatPr baseColWidth="10" defaultRowHeight="14.4" x14ac:dyDescent="0.3"/>
  <cols>
    <col min="1" max="1" width="16.21875" customWidth="1"/>
    <col min="2" max="2" width="16.88671875" customWidth="1"/>
    <col min="3" max="3" width="14.6640625" customWidth="1"/>
  </cols>
  <sheetData>
    <row r="1" spans="1:4" x14ac:dyDescent="0.3">
      <c r="A1" s="14" t="s">
        <v>33</v>
      </c>
      <c r="B1" s="14" t="s">
        <v>34</v>
      </c>
      <c r="C1" s="15" t="s">
        <v>35</v>
      </c>
    </row>
    <row r="2" spans="1:4" x14ac:dyDescent="0.3">
      <c r="A2" s="13">
        <v>44945</v>
      </c>
      <c r="B2" s="13">
        <v>44949</v>
      </c>
      <c r="C2" s="16">
        <f>NETWORKDAYS.INTL(A2,B2,1)</f>
        <v>3</v>
      </c>
      <c r="D2" t="str">
        <f ca="1">_xlfn.FORMULATEXT(C2)</f>
        <v>=NETTOARBEITSTAGE.INTL(A2;B2;1)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52B83-5700-450E-B21B-AAB6627AFAA0}">
  <dimension ref="A1:D2"/>
  <sheetViews>
    <sheetView workbookViewId="0">
      <selection activeCell="C2" sqref="C2"/>
    </sheetView>
  </sheetViews>
  <sheetFormatPr baseColWidth="10" defaultRowHeight="14.4" x14ac:dyDescent="0.3"/>
  <cols>
    <col min="1" max="2" width="16.21875" customWidth="1"/>
    <col min="3" max="3" width="16.88671875" customWidth="1"/>
  </cols>
  <sheetData>
    <row r="1" spans="1:4" x14ac:dyDescent="0.3">
      <c r="A1" s="14" t="s">
        <v>33</v>
      </c>
      <c r="B1" s="17" t="s">
        <v>35</v>
      </c>
      <c r="C1" s="14" t="s">
        <v>34</v>
      </c>
    </row>
    <row r="2" spans="1:4" x14ac:dyDescent="0.3">
      <c r="A2" s="13">
        <v>44945</v>
      </c>
      <c r="B2" s="18">
        <v>3</v>
      </c>
      <c r="C2" s="19">
        <f>WORKDAY.INTL(A2,B2,1)</f>
        <v>44950</v>
      </c>
      <c r="D2" t="str">
        <f ca="1">_xlfn.FORMULATEXT(C2)</f>
        <v>=ARBEITSTAG.INTL(A2;B2;1)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Nettoarbeitstage</vt:lpstr>
      <vt:lpstr>Arbeitstage pro Monat</vt:lpstr>
      <vt:lpstr>Arbeitstage-Wochenende def. </vt:lpstr>
      <vt:lpstr>Fälligkeit berechnen</vt:lpstr>
      <vt:lpstr>Fälligkeit formatiert</vt:lpstr>
      <vt:lpstr>Urlaub_NETTOARBEITSTAGE</vt:lpstr>
      <vt:lpstr>Urlaub_ARBEITSTAG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2023-10-20T07:41:58Z</dcterms:created>
  <dcterms:modified xsi:type="dcterms:W3CDTF">2023-10-20T09:20:04Z</dcterms:modified>
</cp:coreProperties>
</file>